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315" windowHeight="11640" activeTab="0"/>
  </bookViews>
  <sheets>
    <sheet name="Hoja1" sheetId="1" r:id="rId1"/>
    <sheet name="Hoja2" sheetId="2" r:id="rId2"/>
    <sheet name="Hoja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<sst xmlns="http://schemas.openxmlformats.org/spreadsheetml/2006/main" count="14" uniqueCount="14">
  <si>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Asignado a:</t>
  </si>
  <si>
    <t>Asunto / Estado de Entrega</t>
  </si>
  <si>
    <t>Radicado / Fecha de Comunicado</t>
  </si>
  <si>
    <t>Procedencia</t>
  </si>
  <si>
    <t>Fecha de Entrega</t>
  </si>
  <si>
    <t>Nº de Folios</t>
  </si>
  <si>
    <t>Firma quien Entrega</t>
  </si>
  <si>
    <t>Firma quien Recibe</t>
  </si>
  <si>
    <t>Fecha de Devolución</t>
  </si>
  <si>
    <t>Estado de Devolución</t>
  </si>
  <si>
    <t>ASIGNACIÓN Y CONTROL DE PROCESOS A ABOGADOS</t>
  </si>
  <si>
    <t>UNIVERSIDAD DE CÓRDOBA</t>
  </si>
  <si>
    <r>
      <t xml:space="preserve">CÓDIGO: 
</t>
    </r>
    <r>
      <rPr>
        <sz val="9"/>
        <rFont val="Benguiat Bk BT"/>
        <family val="1"/>
      </rPr>
      <t>FGLE-014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02</t>
    </r>
    <r>
      <rPr>
        <b/>
        <sz val="9"/>
        <rFont val="Benguiat Bk BT"/>
        <family val="1"/>
      </rPr>
      <t xml:space="preserve">
EMISIÓN: </t>
    </r>
    <r>
      <rPr>
        <sz val="9"/>
        <rFont val="Benguiat Bk BT"/>
        <family val="1"/>
      </rPr>
      <t>08/08/2011</t>
    </r>
    <r>
      <rPr>
        <b/>
        <sz val="9"/>
        <rFont val="Benguiat Bk BT"/>
        <family val="1"/>
      </rPr>
      <t xml:space="preserve">
PÁGINA </t>
    </r>
    <r>
      <rPr>
        <sz val="9"/>
        <rFont val="Benguiat Bk BT"/>
        <family val="1"/>
      </rPr>
      <t>1 de 1</t>
    </r>
  </si>
  <si>
    <t>AAAAAHv/6mM=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</si>
</sst>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Benguiat Bk BT"/>
      <family val="1"/>
    </font>
    <font>
      <sz val="9"/>
      <name val="Benguiat Bk BT"/>
      <family val="1"/>
    </font>
    <font>
      <b/>
      <sz val="14"/>
      <name val="Benguiat Bk BT"/>
      <family val="1"/>
    </font>
    <font>
      <sz val="10"/>
      <name val="Verdana"/>
      <family val="2"/>
    </font>
    <font>
      <b/>
      <sz val="11"/>
      <name val="Benguiat Bk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66675</xdr:rowOff>
    </xdr:from>
    <xdr:to>
      <xdr:col>0</xdr:col>
      <xdr:colOff>790575</xdr:colOff>
      <xdr:row>3</xdr:row>
      <xdr:rowOff>114300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1">
      <selection activeCell="C9" sqref="C9:D9"/>
    </sheetView>
  </sheetViews>
  <sheetFormatPr defaultColWidth="11.421875" defaultRowHeight="12.75"/>
  <cols>
    <col min="1" max="1" width="15.8515625" style="0" customWidth="1"/>
    <col min="2" max="2" width="13.8515625" style="0" customWidth="1"/>
    <col min="3" max="3" width="23.7109375" style="0" customWidth="1"/>
    <col min="4" max="4" width="22.57421875" style="0" customWidth="1"/>
    <col min="5" max="5" width="10.421875" style="0" customWidth="1"/>
    <col min="6" max="6" width="18.7109375" style="0" customWidth="1"/>
    <col min="7" max="7" width="7.57421875" style="0" customWidth="1"/>
    <col min="8" max="8" width="12.28125" style="0" customWidth="1"/>
    <col min="9" max="9" width="12.8515625" style="0" customWidth="1"/>
    <col min="10" max="10" width="17.421875" style="0" customWidth="1"/>
  </cols>
  <sheetData>
    <row r="1" spans="1:10" ht="12.75" customHeight="1">
      <c r="A1" s="7"/>
      <c r="B1" s="9" t="s">
        <v>11</v>
      </c>
      <c r="C1" s="9"/>
      <c r="D1" s="9"/>
      <c r="E1" s="9"/>
      <c r="F1" s="9"/>
      <c r="G1" s="9"/>
      <c r="H1" s="9"/>
      <c r="I1" s="9"/>
      <c r="J1" s="8" t="s">
        <v>12</v>
      </c>
    </row>
    <row r="2" spans="1:10" ht="12.75" customHeight="1">
      <c r="A2" s="7"/>
      <c r="B2" s="9"/>
      <c r="C2" s="9"/>
      <c r="D2" s="9"/>
      <c r="E2" s="9"/>
      <c r="F2" s="9"/>
      <c r="G2" s="9"/>
      <c r="H2" s="9"/>
      <c r="I2" s="9"/>
      <c r="J2" s="8"/>
    </row>
    <row r="3" spans="1:10" ht="12.75" customHeight="1">
      <c r="A3" s="7"/>
      <c r="B3" s="10" t="s">
        <v>10</v>
      </c>
      <c r="C3" s="10"/>
      <c r="D3" s="10"/>
      <c r="E3" s="10"/>
      <c r="F3" s="10"/>
      <c r="G3" s="10"/>
      <c r="H3" s="10"/>
      <c r="I3" s="10"/>
      <c r="J3" s="8"/>
    </row>
    <row r="4" spans="1:10" ht="21" customHeight="1">
      <c r="A4" s="7"/>
      <c r="B4" s="10"/>
      <c r="C4" s="10"/>
      <c r="D4" s="10"/>
      <c r="E4" s="10"/>
      <c r="F4" s="10"/>
      <c r="G4" s="10"/>
      <c r="H4" s="10"/>
      <c r="I4" s="10"/>
      <c r="J4" s="8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1" customFormat="1" ht="47.25" customHeight="1">
      <c r="A6" s="6" t="s">
        <v>0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6</v>
      </c>
      <c r="G6" s="6" t="s">
        <v>5</v>
      </c>
      <c r="H6" s="6" t="s">
        <v>7</v>
      </c>
      <c r="I6" s="6" t="s">
        <v>8</v>
      </c>
      <c r="J6" s="6" t="s">
        <v>9</v>
      </c>
    </row>
    <row r="7" spans="1:10" ht="38.25" customHeight="1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38.25" customHeight="1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38.25" customHeight="1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38.25" customHeight="1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0" ht="38.25" customHeight="1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0" ht="38.25" customHeight="1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 ht="38.25" customHeight="1">
      <c r="A13" s="4"/>
      <c r="B13" s="5"/>
      <c r="C13" s="5"/>
      <c r="D13" s="5"/>
      <c r="E13" s="5"/>
      <c r="F13" s="5"/>
      <c r="G13" s="5"/>
      <c r="H13" s="5"/>
      <c r="I13" s="5"/>
      <c r="J13" s="5"/>
    </row>
    <row r="14" spans="1:10" ht="38.25" customHeight="1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8.25" customHeight="1">
      <c r="A15" s="4"/>
      <c r="B15" s="5"/>
      <c r="C15" s="5"/>
      <c r="D15" s="5"/>
      <c r="E15" s="5"/>
      <c r="F15" s="5"/>
      <c r="G15" s="5"/>
      <c r="H15" s="5"/>
      <c r="I15" s="5"/>
      <c r="J15" s="5"/>
    </row>
    <row r="16" spans="1:10" ht="38.25" customHeight="1">
      <c r="A16" s="4"/>
      <c r="B16" s="5"/>
      <c r="C16" s="5"/>
      <c r="D16" s="5"/>
      <c r="E16" s="5"/>
      <c r="F16" s="5"/>
      <c r="G16" s="5"/>
      <c r="H16" s="5"/>
      <c r="I16" s="5"/>
      <c r="J16" s="5"/>
    </row>
    <row r="17" spans="1:10" ht="38.25" customHeight="1">
      <c r="A17" s="4"/>
      <c r="B17" s="5"/>
      <c r="C17" s="5"/>
      <c r="D17" s="5"/>
      <c r="E17" s="5"/>
      <c r="F17" s="5"/>
      <c r="G17" s="5"/>
      <c r="H17" s="5"/>
      <c r="I17" s="5"/>
      <c r="J17" s="5"/>
    </row>
    <row r="18" s="3" customFormat="1" ht="38.25" customHeight="1">
      <c r="A18" s="2"/>
    </row>
    <row r="19" s="3" customFormat="1" ht="38.25" customHeight="1">
      <c r="A19" s="2"/>
    </row>
    <row r="20" s="3" customFormat="1" ht="38.25" customHeight="1">
      <c r="A20" s="2"/>
    </row>
    <row r="21" s="3" customFormat="1" ht="38.25" customHeight="1">
      <c r="A21" s="2"/>
    </row>
    <row r="22" s="3" customFormat="1" ht="38.25" customHeight="1">
      <c r="A22" s="2"/>
    </row>
    <row r="23" s="3" customFormat="1" ht="38.25" customHeight="1">
      <c r="A23" s="2"/>
    </row>
  </sheetData>
  <sheetProtection/>
  <mergeCells count="5">
    <mergeCell ref="A1:A4"/>
    <mergeCell ref="J1:J4"/>
    <mergeCell ref="B1:I2"/>
    <mergeCell ref="B3:I4"/>
    <mergeCell ref="A5:J5"/>
  </mergeCells>
  <printOptions horizontalCentered="1"/>
  <pageMargins left="0.3937007874015748" right="0.3937007874015748" top="0.3937007874015748" bottom="0.5905511811023622" header="0" footer="0.1968503937007874"/>
  <pageSetup horizontalDpi="600" verticalDpi="600" orientation="landscape" paperSize="14" r:id="rId2"/>
  <headerFooter alignWithMargins="0">
    <oddHeader>&amp;R&amp;"Verdana,Negrita"
</oddHeader>
    <oddFooter>&amp;C&amp;"Tahoma,Cursiva"Si usted ha accedido a este formato a través de un medio diferente al sitio http://web.www3.unicordoba.edu.co/es/calidad/documentos asegúrese que ésta es la versión vigente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CV1"/>
  <sheetViews>
    <sheetView zoomScalePageLayoutView="0" workbookViewId="0" topLeftCell="A1">
      <selection activeCell="CV1" sqref="CV1"/>
    </sheetView>
  </sheetViews>
  <sheetFormatPr defaultColWidth="11.421875" defaultRowHeight="12.75"/>
  <sheetData>
    <row r="1" spans="1:100" ht="12.75">
      <c r="A1">
        <f>IF(Hoja1!1:1,"AAAAAHv/6gA=",0)</f>
        <v>0</v>
      </c>
      <c r="B1" t="e">
        <f>AND(Hoja1!A1,"AAAAAHv/6gE=")</f>
        <v>#VALUE!</v>
      </c>
      <c r="C1" t="e">
        <f>AND(Hoja1!B1,"AAAAAHv/6gI=")</f>
        <v>#VALUE!</v>
      </c>
      <c r="D1" t="e">
        <f>AND(Hoja1!C1,"AAAAAHv/6gM=")</f>
        <v>#VALUE!</v>
      </c>
      <c r="E1" t="e">
        <f>AND(Hoja1!D1,"AAAAAHv/6gQ=")</f>
        <v>#VALUE!</v>
      </c>
      <c r="F1" t="e">
        <f>AND(Hoja1!E1,"AAAAAHv/6gU=")</f>
        <v>#VALUE!</v>
      </c>
      <c r="G1" t="e">
        <f>AND(Hoja1!F1,"AAAAAHv/6gY=")</f>
        <v>#VALUE!</v>
      </c>
      <c r="H1" t="e">
        <f>AND(Hoja1!G1,"AAAAAHv/6gc=")</f>
        <v>#VALUE!</v>
      </c>
      <c r="I1" t="e">
        <f>AND(Hoja1!H1,"AAAAAHv/6gg=")</f>
        <v>#VALUE!</v>
      </c>
      <c r="J1" t="e">
        <f>AND(Hoja1!I1,"AAAAAHv/6gk=")</f>
        <v>#VALUE!</v>
      </c>
      <c r="K1" t="e">
        <f>AND(Hoja1!J1,"AAAAAHv/6go=")</f>
        <v>#VALUE!</v>
      </c>
      <c r="L1">
        <f>IF(Hoja1!2:2,"AAAAAHv/6gs=",0)</f>
        <v>0</v>
      </c>
      <c r="M1" t="e">
        <f>AND(Hoja1!A2,"AAAAAHv/6gw=")</f>
        <v>#VALUE!</v>
      </c>
      <c r="N1" t="e">
        <f>AND(Hoja1!B2,"AAAAAHv/6g0=")</f>
        <v>#VALUE!</v>
      </c>
      <c r="O1" t="e">
        <f>AND(Hoja1!C2,"AAAAAHv/6g4=")</f>
        <v>#VALUE!</v>
      </c>
      <c r="P1" t="e">
        <f>AND(Hoja1!D2,"AAAAAHv/6g8=")</f>
        <v>#VALUE!</v>
      </c>
      <c r="Q1" t="e">
        <f>AND(Hoja1!E2,"AAAAAHv/6hA=")</f>
        <v>#VALUE!</v>
      </c>
      <c r="R1" t="e">
        <f>AND(Hoja1!F2,"AAAAAHv/6hE=")</f>
        <v>#VALUE!</v>
      </c>
      <c r="S1" t="e">
        <f>AND(Hoja1!G2,"AAAAAHv/6hI=")</f>
        <v>#VALUE!</v>
      </c>
      <c r="T1" t="e">
        <f>AND(Hoja1!H2,"AAAAAHv/6hM=")</f>
        <v>#VALUE!</v>
      </c>
      <c r="U1" t="e">
        <f>AND(Hoja1!I2,"AAAAAHv/6hQ=")</f>
        <v>#VALUE!</v>
      </c>
      <c r="V1" t="e">
        <f>AND(Hoja1!J2,"AAAAAHv/6hU=")</f>
        <v>#VALUE!</v>
      </c>
      <c r="W1">
        <f>IF(Hoja1!3:3,"AAAAAHv/6hY=",0)</f>
        <v>0</v>
      </c>
      <c r="X1" t="e">
        <f>AND(Hoja1!A3,"AAAAAHv/6hc=")</f>
        <v>#VALUE!</v>
      </c>
      <c r="Y1" t="e">
        <f>AND(Hoja1!B3,"AAAAAHv/6hg=")</f>
        <v>#VALUE!</v>
      </c>
      <c r="Z1" t="e">
        <f>AND(Hoja1!C3,"AAAAAHv/6hk=")</f>
        <v>#VALUE!</v>
      </c>
      <c r="AA1" t="e">
        <f>AND(Hoja1!D3,"AAAAAHv/6ho=")</f>
        <v>#VALUE!</v>
      </c>
      <c r="AB1" t="e">
        <f>AND(Hoja1!E3,"AAAAAHv/6hs=")</f>
        <v>#VALUE!</v>
      </c>
      <c r="AC1" t="e">
        <f>AND(Hoja1!F3,"AAAAAHv/6hw=")</f>
        <v>#VALUE!</v>
      </c>
      <c r="AD1" t="e">
        <f>AND(Hoja1!G3,"AAAAAHv/6h0=")</f>
        <v>#VALUE!</v>
      </c>
      <c r="AE1" t="e">
        <f>AND(Hoja1!H3,"AAAAAHv/6h4=")</f>
        <v>#VALUE!</v>
      </c>
      <c r="AF1" t="e">
        <f>AND(Hoja1!I3,"AAAAAHv/6h8=")</f>
        <v>#VALUE!</v>
      </c>
      <c r="AG1" t="e">
        <f>AND(Hoja1!J3,"AAAAAHv/6iA=")</f>
        <v>#VALUE!</v>
      </c>
      <c r="AH1">
        <f>IF(Hoja1!4:4,"AAAAAHv/6iE=",0)</f>
        <v>0</v>
      </c>
      <c r="AI1" t="e">
        <f>AND(Hoja1!A4,"AAAAAHv/6iI=")</f>
        <v>#VALUE!</v>
      </c>
      <c r="AJ1" t="e">
        <f>AND(Hoja1!B4,"AAAAAHv/6iM=")</f>
        <v>#VALUE!</v>
      </c>
      <c r="AK1" t="e">
        <f>AND(Hoja1!C4,"AAAAAHv/6iQ=")</f>
        <v>#VALUE!</v>
      </c>
      <c r="AL1" t="e">
        <f>AND(Hoja1!D4,"AAAAAHv/6iU=")</f>
        <v>#VALUE!</v>
      </c>
      <c r="AM1" t="e">
        <f>AND(Hoja1!E4,"AAAAAHv/6iY=")</f>
        <v>#VALUE!</v>
      </c>
      <c r="AN1" t="e">
        <f>AND(Hoja1!F4,"AAAAAHv/6ic=")</f>
        <v>#VALUE!</v>
      </c>
      <c r="AO1" t="e">
        <f>AND(Hoja1!G4,"AAAAAHv/6ig=")</f>
        <v>#VALUE!</v>
      </c>
      <c r="AP1" t="e">
        <f>AND(Hoja1!H4,"AAAAAHv/6ik=")</f>
        <v>#VALUE!</v>
      </c>
      <c r="AQ1" t="e">
        <f>AND(Hoja1!I4,"AAAAAHv/6io=")</f>
        <v>#VALUE!</v>
      </c>
      <c r="AR1" t="e">
        <f>AND(Hoja1!J4,"AAAAAHv/6is=")</f>
        <v>#VALUE!</v>
      </c>
      <c r="AS1">
        <f>IF(Hoja1!5:5,"AAAAAHv/6iw=",0)</f>
        <v>0</v>
      </c>
      <c r="AT1" t="e">
        <f>AND(Hoja1!A5,"AAAAAHv/6i0=")</f>
        <v>#VALUE!</v>
      </c>
      <c r="AU1" t="e">
        <f>AND(Hoja1!B5,"AAAAAHv/6i4=")</f>
        <v>#VALUE!</v>
      </c>
      <c r="AV1" t="e">
        <f>AND(Hoja1!C5,"AAAAAHv/6i8=")</f>
        <v>#VALUE!</v>
      </c>
      <c r="AW1" t="e">
        <f>AND(Hoja1!D5,"AAAAAHv/6jA=")</f>
        <v>#VALUE!</v>
      </c>
      <c r="AX1" t="e">
        <f>AND(Hoja1!E5,"AAAAAHv/6jE=")</f>
        <v>#VALUE!</v>
      </c>
      <c r="AY1" t="e">
        <f>AND(Hoja1!F5,"AAAAAHv/6jI=")</f>
        <v>#VALUE!</v>
      </c>
      <c r="AZ1" t="e">
        <f>AND(Hoja1!G5,"AAAAAHv/6jM=")</f>
        <v>#VALUE!</v>
      </c>
      <c r="BA1" t="e">
        <f>AND(Hoja1!H5,"AAAAAHv/6jQ=")</f>
        <v>#VALUE!</v>
      </c>
      <c r="BB1" t="e">
        <f>AND(Hoja1!I5,"AAAAAHv/6jU=")</f>
        <v>#VALUE!</v>
      </c>
      <c r="BC1" t="e">
        <f>AND(Hoja1!J5,"AAAAAHv/6jY=")</f>
        <v>#VALUE!</v>
      </c>
      <c r="BD1">
        <f>IF(Hoja1!6:6,"AAAAAHv/6jc=",0)</f>
        <v>0</v>
      </c>
      <c r="BE1" t="e">
        <f>AND(Hoja1!A6,"AAAAAHv/6jg=")</f>
        <v>#VALUE!</v>
      </c>
      <c r="BF1" t="e">
        <f>AND(Hoja1!B6,"AAAAAHv/6jk=")</f>
        <v>#VALUE!</v>
      </c>
      <c r="BG1" t="e">
        <f>AND(Hoja1!C6,"AAAAAHv/6jo=")</f>
        <v>#VALUE!</v>
      </c>
      <c r="BH1" t="e">
        <f>AND(Hoja1!D6,"AAAAAHv/6js=")</f>
        <v>#VALUE!</v>
      </c>
      <c r="BI1" t="e">
        <f>AND(Hoja1!E6,"AAAAAHv/6jw=")</f>
        <v>#VALUE!</v>
      </c>
      <c r="BJ1" t="e">
        <f>AND(Hoja1!F6,"AAAAAHv/6j0=")</f>
        <v>#VALUE!</v>
      </c>
      <c r="BK1" t="e">
        <f>AND(Hoja1!G6,"AAAAAHv/6j4=")</f>
        <v>#VALUE!</v>
      </c>
      <c r="BL1" t="e">
        <f>AND(Hoja1!H6,"AAAAAHv/6j8=")</f>
        <v>#VALUE!</v>
      </c>
      <c r="BM1" t="e">
        <f>AND(Hoja1!I6,"AAAAAHv/6kA=")</f>
        <v>#VALUE!</v>
      </c>
      <c r="BN1" t="e">
        <f>AND(Hoja1!J6,"AAAAAHv/6kE=")</f>
        <v>#VALUE!</v>
      </c>
      <c r="BO1">
        <f>IF(Hoja1!7:7,"AAAAAHv/6kI=",0)</f>
        <v>0</v>
      </c>
      <c r="BP1">
        <f>IF(Hoja1!8:8,"AAAAAHv/6kM=",0)</f>
        <v>0</v>
      </c>
      <c r="BQ1">
        <f>IF(Hoja1!9:9,"AAAAAHv/6kQ=",0)</f>
        <v>0</v>
      </c>
      <c r="BR1">
        <f>IF(Hoja1!10:10,"AAAAAHv/6kU=",0)</f>
        <v>0</v>
      </c>
      <c r="BS1">
        <f>IF(Hoja1!11:11,"AAAAAHv/6kY=",0)</f>
        <v>0</v>
      </c>
      <c r="BT1">
        <f>IF(Hoja1!12:12,"AAAAAHv/6kc=",0)</f>
        <v>0</v>
      </c>
      <c r="BU1">
        <f>IF(Hoja1!13:13,"AAAAAHv/6kg=",0)</f>
        <v>0</v>
      </c>
      <c r="BV1">
        <f>IF(Hoja1!14:14,"AAAAAHv/6kk=",0)</f>
        <v>0</v>
      </c>
      <c r="BW1">
        <f>IF(Hoja1!15:15,"AAAAAHv/6ko=",0)</f>
        <v>0</v>
      </c>
      <c r="BX1">
        <f>IF(Hoja1!16:16,"AAAAAHv/6ks=",0)</f>
        <v>0</v>
      </c>
      <c r="BY1">
        <f>IF(Hoja1!17:17,"AAAAAHv/6kw=",0)</f>
        <v>0</v>
      </c>
      <c r="BZ1">
        <f>IF(Hoja1!18:18,"AAAAAHv/6k0=",0)</f>
        <v>0</v>
      </c>
      <c r="CA1">
        <f>IF(Hoja1!19:19,"AAAAAHv/6k4=",0)</f>
        <v>0</v>
      </c>
      <c r="CB1">
        <f>IF(Hoja1!20:20,"AAAAAHv/6k8=",0)</f>
        <v>0</v>
      </c>
      <c r="CC1">
        <f>IF(Hoja1!21:21,"AAAAAHv/6lA=",0)</f>
        <v>0</v>
      </c>
      <c r="CD1">
        <f>IF(Hoja1!22:22,"AAAAAHv/6lE=",0)</f>
        <v>0</v>
      </c>
      <c r="CE1">
        <f>IF(Hoja1!23:23,"AAAAAHv/6lI=",0)</f>
        <v>0</v>
      </c>
      <c r="CF1">
        <f>IF(Hoja1!A:A,"AAAAAHv/6lM=",0)</f>
        <v>0</v>
      </c>
      <c r="CG1" t="e">
        <f>IF(Hoja1!B:B,"AAAAAHv/6lQ=",0)</f>
        <v>#VALUE!</v>
      </c>
      <c r="CH1">
        <f>IF(Hoja1!C:C,"AAAAAHv/6lU=",0)</f>
        <v>0</v>
      </c>
      <c r="CI1">
        <f>IF(Hoja1!D:D,"AAAAAHv/6lY=",0)</f>
        <v>0</v>
      </c>
      <c r="CJ1">
        <f>IF(Hoja1!E:E,"AAAAAHv/6lc=",0)</f>
        <v>0</v>
      </c>
      <c r="CK1">
        <f>IF(Hoja1!F:F,"AAAAAHv/6lg=",0)</f>
        <v>0</v>
      </c>
      <c r="CL1">
        <f>IF(Hoja1!G:G,"AAAAAHv/6lk=",0)</f>
        <v>0</v>
      </c>
      <c r="CM1">
        <f>IF(Hoja1!H:H,"AAAAAHv/6lo=",0)</f>
        <v>0</v>
      </c>
      <c r="CN1">
        <f>IF(Hoja1!I:I,"AAAAAHv/6ls=",0)</f>
        <v>0</v>
      </c>
      <c r="CO1" t="e">
        <f>IF(Hoja1!J:J,"AAAAAHv/6lw=",0)</f>
        <v>#VALUE!</v>
      </c>
      <c r="CP1">
        <f>IF(Hoja2!1:1,"AAAAAHv/6l0=",0)</f>
        <v>0</v>
      </c>
      <c r="CQ1" t="e">
        <f>AND(Hoja2!A1,"AAAAAHv/6l4=")</f>
        <v>#VALUE!</v>
      </c>
      <c r="CR1">
        <f>IF(Hoja2!A:A,"AAAAAHv/6l8=",0)</f>
        <v>0</v>
      </c>
      <c r="CS1">
        <f>IF(Hoja3!1:1,"AAAAAHv/6mA=",0)</f>
        <v>0</v>
      </c>
      <c r="CT1" t="e">
        <f>AND(Hoja3!A1,"AAAAAHv/6mE=")</f>
        <v>#VALUE!</v>
      </c>
      <c r="CU1">
        <f>IF(Hoja3!A:A,"AAAAAHv/6mI=",0)</f>
        <v>0</v>
      </c>
      <c r="CV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ContIntDisc</dc:creator>
  <cp:keywords/>
  <dc:description/>
  <cp:lastModifiedBy>Calidad1</cp:lastModifiedBy>
  <cp:lastPrinted>2011-06-13T22:24:32Z</cp:lastPrinted>
  <dcterms:created xsi:type="dcterms:W3CDTF">2010-12-02T17:02:51Z</dcterms:created>
  <dcterms:modified xsi:type="dcterms:W3CDTF">2011-08-12T20:28:31Z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1vrP-4idshP3O1CaEM2TleRnDdjgEa4HH3XOXaGjloY8</vt:lpwstr>
  </property>
  <property fmtid="{D5CDD505-2E9C-101B-9397-08002B2CF9AE}" pid="4" name="Google.Documents.RevisionId">
    <vt:lpwstr>03198799140425218724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